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044D0CF5-A7B0-9444-AF71-7C088F3133B9}" xr6:coauthVersionLast="47" xr6:coauthVersionMax="47" xr10:uidLastSave="{00000000-0000-0000-0000-000000000000}"/>
  <bookViews>
    <workbookView xWindow="0" yWindow="740" windowWidth="29400" windowHeight="18380" xr2:uid="{FB855E39-5F29-9541-A9F0-EBF330F59EE4}"/>
  </bookViews>
  <sheets>
    <sheet name="F7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___SCH6">'[1]04REL'!#REF!</definedName>
    <definedName name="_________________SCH6">'[1]04REL'!#REF!</definedName>
    <definedName name="________________SCH6">'[1]04REL'!#REF!</definedName>
    <definedName name="_______________SCH6">'[1]04REL'!#REF!</definedName>
    <definedName name="______________SCH6">'[1]04REL'!#REF!</definedName>
    <definedName name="_____________SCH6">'[1]04REL'!#REF!</definedName>
    <definedName name="____________SCH6">'[1]04REL'!#REF!</definedName>
    <definedName name="___________SCH6">'[1]04REL'!#REF!</definedName>
    <definedName name="__________SCH6">'[1]04REL'!#REF!</definedName>
    <definedName name="_________SCH6">'[1]04REL'!#REF!</definedName>
    <definedName name="________SCH6">'[1]04REL'!#REF!</definedName>
    <definedName name="_______SCH6">'[1]04REL'!#REF!</definedName>
    <definedName name="______SCH6">'[1]04REL'!#REF!</definedName>
    <definedName name="____SCH6">'[1]04REL'!#REF!</definedName>
    <definedName name="___ABC5">'[2]04REL'!#REF!</definedName>
    <definedName name="___SCH6">'[1]04REL'!#REF!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[4]Ambala!$B$11:$K$401</definedName>
    <definedName name="__cir10">[4]Hisar!$B$11:$K$401</definedName>
    <definedName name="__cir11">[4]Sirsa!$B$11:$K$401</definedName>
    <definedName name="__cir12">[4]Jind!$B$11:$K$401</definedName>
    <definedName name="__cir13">[4]Bhiwani!$B$11:$K$401</definedName>
    <definedName name="__cir2">[4]Yamunanagar!$B$11:$K$401</definedName>
    <definedName name="__cir3">[4]Kurukshetra!$B$11:$K$401</definedName>
    <definedName name="__cir4">[4]Karnal!$B$11:$K$401</definedName>
    <definedName name="__cir5">[4]Sonepat!$B$11:$K$401</definedName>
    <definedName name="__cir6">[4]Rohtak!$B$11:$K$401</definedName>
    <definedName name="__cir7">[4]Faridabad!$B$11:$K$401</definedName>
    <definedName name="__cir8">[4]Gurgaon!$B$11:$K$401</definedName>
    <definedName name="__cir9">[4]Narnaul!$B$11:$K$401</definedName>
    <definedName name="__FOR1">IF([5]Scenario!$B$9=1,__cir1,0)</definedName>
    <definedName name="__FOR10">IF([5]Scenario!$K$9=1,__cir10,0)</definedName>
    <definedName name="__FOR11">IF([5]Scenario!$L$9=1,__cir11,0)</definedName>
    <definedName name="__FOR12">IF([5]Scenario!$M$9=1,__cir12,0)</definedName>
    <definedName name="__FOR13">IF([5]Scenario!$N$9=1,__cir13,0)</definedName>
    <definedName name="__FOR2">IF([5]Scenario!$C$9=1,__cir2,0)</definedName>
    <definedName name="__FOR3">IF([5]Scenario!$D$9=1,__cir3,0)</definedName>
    <definedName name="__FOR4">IF([5]Scenario!$E$9=1,__cir4,0)</definedName>
    <definedName name="__FOR5">IF([5]Scenario!$F$9=1,__cir5,0)</definedName>
    <definedName name="__FOR6">IF([5]Scenario!$G$9=1,__cir6,0)</definedName>
    <definedName name="__FOR7">IF([5]Scenario!$H$9=1,__cir7,0)</definedName>
    <definedName name="__FOR8">IF([5]Scenario!$I$9=1,__cir8,0)</definedName>
    <definedName name="__FOR9">IF([5]Scenario!$J$9=1,__cir9,0)</definedName>
    <definedName name="__SCH6" localSheetId="0">'[2]04REL'!#REF!</definedName>
    <definedName name="__SCH6">'[1]04REL'!#REF!</definedName>
    <definedName name="_3.7">'[2]04REL'!#REF!</definedName>
    <definedName name="_BSD1">#REF!</definedName>
    <definedName name="_BSD2">#REF!</definedName>
    <definedName name="_cir1">[6]Ambala!$B$11:$K$401</definedName>
    <definedName name="_cir10">[6]Hisar!$B$11:$K$401</definedName>
    <definedName name="_cir11">[6]Sirsa!$B$11:$K$401</definedName>
    <definedName name="_cir12">[6]Jind!$B$11:$K$401</definedName>
    <definedName name="_cir13">[6]Bhiwani!$B$11:$K$401</definedName>
    <definedName name="_cir2">[6]Yamunanagar!$B$11:$K$401</definedName>
    <definedName name="_cir3">[6]Kurukshetra!$B$11:$K$401</definedName>
    <definedName name="_cir4">[6]Karnal!$B$11:$K$401</definedName>
    <definedName name="_cir5">[6]Sonepat!$B$11:$K$401</definedName>
    <definedName name="_cir6">[6]Rohtak!$B$11:$K$401</definedName>
    <definedName name="_cir7">[6]Faridabad!$B$11:$K$401</definedName>
    <definedName name="_cir8">[6]Gurgaon!$B$11:$K$401</definedName>
    <definedName name="_cir9">[6]Narnaul!$B$11:$K$401</definedName>
    <definedName name="_Fill" hidden="1">#REF!</definedName>
    <definedName name="_FOR1">IF([5]Scenario!$B$9=1,_cir1,0)</definedName>
    <definedName name="_FOR10">IF([5]Scenario!$K$9=1,_cir10,0)</definedName>
    <definedName name="_FOR11">IF([5]Scenario!$L$9=1,_cir11,0)</definedName>
    <definedName name="_FOR12">IF([5]Scenario!$M$9=1,_cir12,0)</definedName>
    <definedName name="_FOR13">IF([5]Scenario!$N$9=1,_cir13,0)</definedName>
    <definedName name="_FOR2">IF([5]Scenario!$C$9=1,_cir2,0)</definedName>
    <definedName name="_FOR3">IF([5]Scenario!$D$9=1,_cir3,0)</definedName>
    <definedName name="_FOR4">IF([5]Scenario!$E$9=1,_cir4,0)</definedName>
    <definedName name="_FOR5">IF([5]Scenario!$F$9=1,_cir5,0)</definedName>
    <definedName name="_FOR6">IF([5]Scenario!$G$9=1,_cir6,0)</definedName>
    <definedName name="_FOR7">IF([5]Scenario!$H$9=1,_cir7,0)</definedName>
    <definedName name="_FOR8">IF([5]Scenario!$I$9=1,_cir8,0)</definedName>
    <definedName name="_FOR9">IF([5]Scenario!$J$9=1,_cir9,0)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 localSheetId="0">'[2]04REL'!#REF!</definedName>
    <definedName name="_SCH6">'[2]04REL'!#REF!</definedName>
    <definedName name="_SCH9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[7]Addl.40!$A$38:$I$284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 localSheetId="0">#REF!</definedName>
    <definedName name="aws">#REF!</definedName>
    <definedName name="B">#REF!</definedName>
    <definedName name="bi">#REF!</definedName>
    <definedName name="ChangeinAccruedInterest">'[8]Cash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[9]Sheet1!$A$1508:$Q$1541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'[10]dpc cost'!$D$1</definedName>
    <definedName name="dy" localSheetId="0">#REF!,#REF!</definedName>
    <definedName name="dy">#REF!,#REF!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>#REF!</definedName>
    <definedName name="F3.7">[11]MONTHWISE!#REF!</definedName>
    <definedName name="FOR10a">IF([5]Scenario!$K$9=0,__cir10,0)</definedName>
    <definedName name="FOR11a">IF([5]Scenario!$L$9=0,__cir11,0)</definedName>
    <definedName name="FOR12a">IF([5]Scenario!$M$9=0,__cir12,0)</definedName>
    <definedName name="FOR13a">IF([5]Scenario!$N$9=0,__cir13,0)</definedName>
    <definedName name="FOR1a">IF([5]Scenario!$B$9=0, __cir1,0)</definedName>
    <definedName name="FOR2a">IF([5]Scenario!$C$9=0,__cir2,0)</definedName>
    <definedName name="FOR3a">IF([5]Scenario!$D$9=0,__cir3,0)</definedName>
    <definedName name="FOR4a">IF([5]Scenario!$E$9=0,__cir4,0)</definedName>
    <definedName name="FOR5a">IF([5]Scenario!$F$9=0,__cir5,0)</definedName>
    <definedName name="FOR6a">IF([5]Scenario!$G$9=0,__cir6,0)</definedName>
    <definedName name="FOR7a">IF([5]Scenario!$H$9=0,__cir7,0)</definedName>
    <definedName name="FOR8a">IF([5]Scenario!$I$9=0,__cir8,0)</definedName>
    <definedName name="FOR9a">IF([5]Scenario!$J$9=0,__cir9,0)</definedName>
    <definedName name="form">'[2]04REL'!#REF!</definedName>
    <definedName name="form__">'[2]04REL'!#REF!</definedName>
    <definedName name="form3">'[2]04REL'!#REF!</definedName>
    <definedName name="form3.7">'[2]04REL'!#REF!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'[12]A 3.7'!$H$35,'[12]A 3.7'!$H$44</definedName>
    <definedName name="Intt_Charge_eY" localSheetId="0">#REF!,#REF!</definedName>
    <definedName name="Intt_Charge_eY">#REF!,#REF!</definedName>
    <definedName name="Intt_Charge_ey_1">'[12]A 3.7'!$I$35,'[12]A 3.7'!$I$44</definedName>
    <definedName name="Intt_Charge_PY" localSheetId="0">#REF!,#REF!</definedName>
    <definedName name="Intt_Charge_PY">#REF!,#REF!</definedName>
    <definedName name="Intt_Charge_py_1">'[12]A 3.7'!$G$35,'[12]A 3.7'!$G$44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'[13]Input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>#REF!</definedName>
    <definedName name="LTLReceipt">'[14]Loan Position'!$B$176:$G$176</definedName>
    <definedName name="LTLRepayment">'[14]Loan Position'!$B$184:$G$184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'F7.1'!$A$1:$N$27</definedName>
    <definedName name="_xlnm.Print_Area">[11]MONTHWISE!#REF!</definedName>
    <definedName name="PRINT_AREA_MI">[11]MONTHWISE!#REF!</definedName>
    <definedName name="_xlnm.Print_Titles" localSheetId="0">'F7.1'!$1:$4</definedName>
    <definedName name="q">'[15]A 3.7'!$I$35,'[15]A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>'[1]04REL'!#REF!</definedName>
    <definedName name="same" localSheetId="0">#REF!</definedName>
    <definedName name="same">#REF!</definedName>
    <definedName name="sca" localSheetId="0">'[16]04REL'!#REF!</definedName>
    <definedName name="sca">'[17]04REL'!#REF!</definedName>
    <definedName name="SFLEKJGKWE">#REF!</definedName>
    <definedName name="shft1">[10]SUMMERY!$P$1</definedName>
    <definedName name="shftI">[18]SUMMERY!$P$1</definedName>
    <definedName name="SJJSJSJJS">#REF!</definedName>
    <definedName name="sss" localSheetId="0">#REF!</definedName>
    <definedName name="sss">#REF!</definedName>
    <definedName name="STAT3">#REF!</definedName>
    <definedName name="STLReceipt">'[14]Loan Position'!$B$177:$G$177</definedName>
    <definedName name="STLRepayment">'[14]Loan Position'!$B$185:$G$185</definedName>
    <definedName name="TARIFF">#REF!</definedName>
    <definedName name="taxrate">0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G26" i="1"/>
  <c r="F26" i="1"/>
  <c r="H26" i="1" s="1"/>
  <c r="I26" i="1" s="1"/>
  <c r="E26" i="1"/>
  <c r="D26" i="1"/>
  <c r="H24" i="1"/>
  <c r="I24" i="1" s="1"/>
  <c r="G23" i="1"/>
  <c r="F23" i="1"/>
  <c r="H23" i="1" s="1"/>
  <c r="I23" i="1" s="1"/>
  <c r="E23" i="1"/>
  <c r="D23" i="1"/>
  <c r="H22" i="1"/>
  <c r="I22" i="1" s="1"/>
  <c r="H21" i="1"/>
  <c r="I21" i="1" s="1"/>
  <c r="I20" i="1"/>
  <c r="H20" i="1"/>
  <c r="H19" i="1"/>
  <c r="I19" i="1" s="1"/>
  <c r="H18" i="1"/>
  <c r="I18" i="1" s="1"/>
  <c r="H17" i="1"/>
  <c r="I17" i="1" s="1"/>
  <c r="H16" i="1"/>
  <c r="I16" i="1" s="1"/>
  <c r="I15" i="1"/>
  <c r="H15" i="1"/>
  <c r="H14" i="1"/>
  <c r="I14" i="1" s="1"/>
  <c r="H13" i="1"/>
  <c r="I13" i="1" s="1"/>
  <c r="H12" i="1"/>
  <c r="I12" i="1" s="1"/>
  <c r="H11" i="1"/>
  <c r="I11" i="1" s="1"/>
  <c r="I10" i="1"/>
  <c r="H10" i="1"/>
</calcChain>
</file>

<file path=xl/sharedStrings.xml><?xml version="1.0" encoding="utf-8"?>
<sst xmlns="http://schemas.openxmlformats.org/spreadsheetml/2006/main" count="103" uniqueCount="41">
  <si>
    <t xml:space="preserve"> True up Form D 7.1</t>
  </si>
  <si>
    <t>Distribution Losses</t>
  </si>
  <si>
    <t>Name of Distribution Licensee</t>
  </si>
  <si>
    <t>JVVNL</t>
  </si>
  <si>
    <t>Licensed Area of Supply</t>
  </si>
  <si>
    <t>Jaipur Discom</t>
  </si>
  <si>
    <t>Year</t>
  </si>
  <si>
    <t>2021-22</t>
  </si>
  <si>
    <t>S. No.</t>
  </si>
  <si>
    <t>Circle</t>
  </si>
  <si>
    <t>Voltage Level</t>
  </si>
  <si>
    <t>No of Feeders *</t>
  </si>
  <si>
    <t>Feeders metered *</t>
  </si>
  <si>
    <t>Energy Input (MU)</t>
  </si>
  <si>
    <t>Total Output (MU)</t>
  </si>
  <si>
    <t>Total Losses (MU)</t>
  </si>
  <si>
    <t>Total Losses (% of Energy Input)</t>
  </si>
  <si>
    <t>Total Technical Loss</t>
  </si>
  <si>
    <t>Total technical Losses (% of Energy Input)</t>
  </si>
  <si>
    <t>Total Commercial Loss</t>
  </si>
  <si>
    <t xml:space="preserve">AT&amp;C loss (%) </t>
  </si>
  <si>
    <t>Alwar</t>
  </si>
  <si>
    <t>11 kV</t>
  </si>
  <si>
    <t>NA</t>
  </si>
  <si>
    <t>Bharatpur</t>
  </si>
  <si>
    <t>Dholpur</t>
  </si>
  <si>
    <t>Dausa</t>
  </si>
  <si>
    <t>Karauli</t>
  </si>
  <si>
    <t>JCC</t>
  </si>
  <si>
    <t>JPDC</t>
  </si>
  <si>
    <t>Jhalawar</t>
  </si>
  <si>
    <t>Baran</t>
  </si>
  <si>
    <t>Kota</t>
  </si>
  <si>
    <t>Bundi</t>
  </si>
  <si>
    <t>Sawai madhopur</t>
  </si>
  <si>
    <t>Tonk</t>
  </si>
  <si>
    <t>JAIPUR DISCOM WITHOUT DF</t>
  </si>
  <si>
    <t>D. F. Kota *</t>
  </si>
  <si>
    <t>D. F. Bharatpur *</t>
  </si>
  <si>
    <t>Jaipur Discom with DF</t>
  </si>
  <si>
    <t>* Included in Kota and Bharatpur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</si>
</sst>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3" applyFont="1">
      <alignment vertical="center"/>
    </xf>
    <xf numFmtId="0" fontId="3" fillId="0" borderId="0" xfId="4" applyFont="1" applyAlignment="1">
      <alignment horizontal="left"/>
    </xf>
    <xf numFmtId="0" fontId="2" fillId="0" borderId="0" xfId="3" applyFont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0" fontId="3" fillId="0" borderId="0" xfId="5" applyFont="1" applyAlignment="1">
      <alignment vertical="center"/>
    </xf>
    <xf numFmtId="0" fontId="3" fillId="0" borderId="0" xfId="3" applyFont="1">
      <alignment vertical="center"/>
    </xf>
    <xf numFmtId="0" fontId="3" fillId="0" borderId="0" xfId="4" applyFont="1" applyAlignment="1">
      <alignment horizontal="left" vertical="top"/>
    </xf>
    <xf numFmtId="0" fontId="2" fillId="0" borderId="0" xfId="3" applyFont="1" applyAlignment="1">
      <alignment horizontal="centerContinuous" vertical="center"/>
    </xf>
    <xf numFmtId="0" fontId="2" fillId="0" borderId="0" xfId="5" applyFont="1" applyAlignment="1">
      <alignment horizontal="left"/>
    </xf>
    <xf numFmtId="0" fontId="2" fillId="0" borderId="0" xfId="5" applyFont="1"/>
    <xf numFmtId="0" fontId="2" fillId="0" borderId="0" xfId="5" applyFont="1" applyAlignment="1">
      <alignment horizontal="left"/>
    </xf>
    <xf numFmtId="9" fontId="2" fillId="0" borderId="0" xfId="2" applyFont="1" applyFill="1" applyAlignment="1">
      <alignment vertical="center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left" vertical="top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8" xfId="3" applyFont="1" applyBorder="1" applyAlignment="1">
      <alignment horizontal="left" vertical="center"/>
    </xf>
    <xf numFmtId="0" fontId="2" fillId="0" borderId="8" xfId="3" applyFont="1" applyBorder="1" applyAlignment="1">
      <alignment horizontal="center" vertical="center"/>
    </xf>
    <xf numFmtId="0" fontId="2" fillId="0" borderId="8" xfId="3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43" fontId="2" fillId="0" borderId="8" xfId="3" applyNumberFormat="1" applyFont="1" applyBorder="1" applyAlignment="1">
      <alignment horizontal="right" vertical="center"/>
    </xf>
    <xf numFmtId="10" fontId="2" fillId="0" borderId="8" xfId="2" applyNumberFormat="1" applyFont="1" applyFill="1" applyBorder="1" applyAlignment="1">
      <alignment horizontal="right" vertical="center"/>
    </xf>
    <xf numFmtId="10" fontId="2" fillId="0" borderId="9" xfId="6" applyNumberFormat="1" applyFont="1" applyFill="1" applyBorder="1" applyAlignment="1">
      <alignment horizontal="center" vertical="center"/>
    </xf>
    <xf numFmtId="43" fontId="2" fillId="0" borderId="0" xfId="3" applyNumberFormat="1" applyFont="1">
      <alignment vertical="center"/>
    </xf>
    <xf numFmtId="164" fontId="2" fillId="0" borderId="0" xfId="3" applyNumberFormat="1" applyFont="1">
      <alignment vertical="center"/>
    </xf>
    <xf numFmtId="0" fontId="3" fillId="0" borderId="8" xfId="3" applyFont="1" applyBorder="1" applyAlignment="1">
      <alignment horizontal="left" vertical="center"/>
    </xf>
    <xf numFmtId="0" fontId="3" fillId="0" borderId="8" xfId="3" applyFont="1" applyBorder="1" applyAlignment="1">
      <alignment horizontal="center" vertical="center"/>
    </xf>
    <xf numFmtId="1" fontId="3" fillId="0" borderId="8" xfId="3" applyNumberFormat="1" applyFont="1" applyBorder="1" applyAlignment="1">
      <alignment horizontal="right" vertical="center"/>
    </xf>
    <xf numFmtId="43" fontId="3" fillId="0" borderId="8" xfId="1" applyFont="1" applyFill="1" applyBorder="1" applyAlignment="1">
      <alignment horizontal="right" vertical="center"/>
    </xf>
    <xf numFmtId="43" fontId="3" fillId="0" borderId="8" xfId="3" applyNumberFormat="1" applyFont="1" applyBorder="1" applyAlignment="1">
      <alignment horizontal="right" vertical="center"/>
    </xf>
    <xf numFmtId="10" fontId="3" fillId="0" borderId="8" xfId="2" applyNumberFormat="1" applyFont="1" applyFill="1" applyBorder="1" applyAlignment="1">
      <alignment horizontal="right" vertical="center"/>
    </xf>
    <xf numFmtId="10" fontId="3" fillId="0" borderId="9" xfId="6" applyNumberFormat="1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43" fontId="2" fillId="0" borderId="10" xfId="3" applyNumberFormat="1" applyFont="1" applyBorder="1" applyAlignment="1">
      <alignment horizontal="center" vertical="center"/>
    </xf>
    <xf numFmtId="43" fontId="2" fillId="0" borderId="10" xfId="2" applyNumberFormat="1" applyFont="1" applyFill="1" applyBorder="1" applyAlignment="1">
      <alignment horizontal="center" vertical="center"/>
    </xf>
    <xf numFmtId="10" fontId="2" fillId="0" borderId="11" xfId="2" applyNumberFormat="1" applyFont="1" applyFill="1" applyBorder="1" applyAlignment="1">
      <alignment horizontal="center" vertical="center"/>
    </xf>
    <xf numFmtId="43" fontId="2" fillId="0" borderId="12" xfId="1" applyFont="1" applyFill="1" applyBorder="1" applyAlignment="1">
      <alignment horizontal="center" vertical="center"/>
    </xf>
    <xf numFmtId="43" fontId="2" fillId="0" borderId="12" xfId="3" applyNumberFormat="1" applyFont="1" applyBorder="1" applyAlignment="1">
      <alignment horizontal="center" vertical="center"/>
    </xf>
    <xf numFmtId="43" fontId="2" fillId="0" borderId="12" xfId="2" applyNumberFormat="1" applyFont="1" applyFill="1" applyBorder="1" applyAlignment="1">
      <alignment horizontal="center" vertical="center"/>
    </xf>
    <xf numFmtId="10" fontId="2" fillId="0" borderId="13" xfId="2" applyNumberFormat="1" applyFont="1" applyFill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left" vertical="center"/>
    </xf>
    <xf numFmtId="0" fontId="3" fillId="0" borderId="15" xfId="3" applyFont="1" applyBorder="1" applyAlignment="1">
      <alignment horizontal="center" vertical="center"/>
    </xf>
    <xf numFmtId="1" fontId="3" fillId="0" borderId="15" xfId="3" applyNumberFormat="1" applyFont="1" applyBorder="1" applyAlignment="1">
      <alignment horizontal="right" vertical="center"/>
    </xf>
    <xf numFmtId="43" fontId="3" fillId="0" borderId="15" xfId="1" applyFont="1" applyFill="1" applyBorder="1" applyAlignment="1">
      <alignment horizontal="right" vertical="center"/>
    </xf>
    <xf numFmtId="43" fontId="3" fillId="0" borderId="15" xfId="3" applyNumberFormat="1" applyFont="1" applyBorder="1" applyAlignment="1">
      <alignment horizontal="right" vertical="center"/>
    </xf>
    <xf numFmtId="10" fontId="3" fillId="0" borderId="15" xfId="2" applyNumberFormat="1" applyFont="1" applyFill="1" applyBorder="1" applyAlignment="1">
      <alignment horizontal="right" vertical="center"/>
    </xf>
    <xf numFmtId="10" fontId="3" fillId="0" borderId="16" xfId="6" applyNumberFormat="1" applyFont="1" applyFill="1" applyBorder="1" applyAlignment="1">
      <alignment horizontal="center" vertical="center"/>
    </xf>
    <xf numFmtId="3" fontId="5" fillId="0" borderId="0" xfId="5" applyNumberFormat="1" applyFont="1"/>
  </cellXfs>
  <cellStyles count="7">
    <cellStyle name="Comma" xfId="1" builtinId="3"/>
    <cellStyle name="Normal" xfId="0" builtinId="0"/>
    <cellStyle name="Normal 2" xfId="4" xr:uid="{93F215B3-98B0-694A-89FA-4884998FB789}"/>
    <cellStyle name="Normal 3 2" xfId="5" xr:uid="{28973E62-E62B-F04A-AD97-E7A9000F4BA8}"/>
    <cellStyle name="Normal_FORMATS 5 YEAR ALOKE" xfId="3" xr:uid="{5777D006-4E5F-5342-86FD-116E8FEA1834}"/>
    <cellStyle name="Per cent" xfId="2" builtinId="5"/>
    <cellStyle name="Percent 16" xfId="6" xr:uid="{FFB712B0-A399-424A-A5FA-AF333F622F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gokulg461/AppData/Local/Temp/notesF3B52A/True%20up%20formats/Others/Forms_True%20Up_Transmission%20&amp;%20SLDC/201-04REL-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?10B3EB10" TargetMode="External"/><Relationship Id="rId1" Type="http://schemas.openxmlformats.org/officeDocument/2006/relationships/externalLinkPath" Target="file:///10B3EB10/JVVNL_TrueUp_FY_2021-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 Index"/>
      <sheetName val="F1.1"/>
      <sheetName val="F2.1"/>
      <sheetName val="F2.1 (2)"/>
      <sheetName val="F2.1 BESL"/>
      <sheetName val="F2.1 KED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0BCE-0D70-AD4E-8AFC-F8CED82AE608}">
  <sheetPr>
    <tabColor rgb="FF00B050"/>
  </sheetPr>
  <dimension ref="A1:Q29"/>
  <sheetViews>
    <sheetView showGridLines="0" tabSelected="1" view="pageBreakPreview" topLeftCell="A7" zoomScale="70" zoomScaleNormal="80" zoomScaleSheetLayoutView="70" workbookViewId="0">
      <selection activeCell="I26" sqref="I26"/>
    </sheetView>
  </sheetViews>
  <sheetFormatPr baseColWidth="10" defaultColWidth="7.6640625" defaultRowHeight="16" x14ac:dyDescent="0.2"/>
  <cols>
    <col min="1" max="1" width="23.33203125" style="1" customWidth="1"/>
    <col min="2" max="2" width="36.83203125" style="1" bestFit="1" customWidth="1"/>
    <col min="3" max="3" width="16" style="1" customWidth="1"/>
    <col min="4" max="4" width="15.1640625" style="1" customWidth="1"/>
    <col min="5" max="5" width="14.33203125" style="1" customWidth="1"/>
    <col min="6" max="6" width="16.83203125" style="1" bestFit="1" customWidth="1"/>
    <col min="7" max="8" width="16.33203125" style="1" customWidth="1"/>
    <col min="9" max="9" width="13.5" style="1" customWidth="1"/>
    <col min="10" max="10" width="11.1640625" style="1" customWidth="1"/>
    <col min="11" max="11" width="14.5" style="1" customWidth="1"/>
    <col min="12" max="12" width="15.1640625" style="1" customWidth="1"/>
    <col min="13" max="13" width="15.33203125" style="3" customWidth="1"/>
    <col min="14" max="14" width="7.6640625" style="1"/>
    <col min="15" max="15" width="12.5" style="1" bestFit="1" customWidth="1"/>
    <col min="16" max="16" width="7.6640625" style="1"/>
    <col min="17" max="17" width="11.1640625" style="1" bestFit="1" customWidth="1"/>
    <col min="18" max="16384" width="7.6640625" style="1"/>
  </cols>
  <sheetData>
    <row r="1" spans="1:17" ht="17" thickBot="1" x14ac:dyDescent="0.25">
      <c r="C1" s="2"/>
      <c r="D1" s="2"/>
      <c r="E1" s="2"/>
    </row>
    <row r="2" spans="1:17" ht="17" thickBo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</row>
    <row r="3" spans="1:17" ht="17" thickBot="1" x14ac:dyDescent="0.25">
      <c r="A3" s="8"/>
      <c r="B3" s="8"/>
      <c r="C3" s="9"/>
      <c r="D3" s="9"/>
      <c r="E3" s="9"/>
      <c r="F3" s="10"/>
      <c r="G3" s="10"/>
      <c r="H3" s="10"/>
      <c r="I3" s="10"/>
    </row>
    <row r="4" spans="1:17" ht="17" thickBot="1" x14ac:dyDescent="0.2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7" x14ac:dyDescent="0.2">
      <c r="A5" s="11" t="s">
        <v>2</v>
      </c>
      <c r="B5" s="11"/>
      <c r="C5" s="11"/>
      <c r="D5" s="12" t="s">
        <v>3</v>
      </c>
      <c r="E5" s="13"/>
      <c r="H5" s="14"/>
    </row>
    <row r="6" spans="1:17" x14ac:dyDescent="0.2">
      <c r="A6" s="11" t="s">
        <v>4</v>
      </c>
      <c r="B6" s="11"/>
      <c r="C6" s="11"/>
      <c r="D6" s="12" t="s">
        <v>5</v>
      </c>
      <c r="E6" s="13"/>
    </row>
    <row r="7" spans="1:17" ht="17" thickBot="1" x14ac:dyDescent="0.25">
      <c r="A7" s="15" t="s">
        <v>6</v>
      </c>
      <c r="B7" s="2"/>
      <c r="C7" s="9"/>
      <c r="D7" s="16" t="s">
        <v>7</v>
      </c>
      <c r="E7" s="9"/>
      <c r="F7" s="10"/>
      <c r="G7" s="10"/>
      <c r="H7" s="10"/>
      <c r="I7" s="10"/>
    </row>
    <row r="8" spans="1:17" ht="51" x14ac:dyDescent="0.2">
      <c r="A8" s="17" t="s">
        <v>8</v>
      </c>
      <c r="B8" s="18" t="s">
        <v>9</v>
      </c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9" t="s">
        <v>20</v>
      </c>
    </row>
    <row r="9" spans="1:17" x14ac:dyDescent="0.2">
      <c r="A9" s="20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2">
        <v>13</v>
      </c>
    </row>
    <row r="10" spans="1:17" x14ac:dyDescent="0.2">
      <c r="A10" s="23">
        <v>1</v>
      </c>
      <c r="B10" s="24" t="s">
        <v>21</v>
      </c>
      <c r="C10" s="25" t="s">
        <v>22</v>
      </c>
      <c r="D10" s="26">
        <v>1497</v>
      </c>
      <c r="E10" s="26">
        <v>1497</v>
      </c>
      <c r="F10" s="27">
        <v>8398.1299999999992</v>
      </c>
      <c r="G10" s="27">
        <v>7110.74</v>
      </c>
      <c r="H10" s="28">
        <f t="shared" ref="H10:H26" si="0">F10-G10</f>
        <v>1287.3899999999994</v>
      </c>
      <c r="I10" s="29">
        <f t="shared" ref="I10:I26" si="1">H10/F10</f>
        <v>0.15329484063714177</v>
      </c>
      <c r="J10" s="25" t="s">
        <v>23</v>
      </c>
      <c r="K10" s="25" t="s">
        <v>23</v>
      </c>
      <c r="L10" s="25" t="s">
        <v>23</v>
      </c>
      <c r="M10" s="30">
        <v>0.15329999999999999</v>
      </c>
      <c r="O10" s="31"/>
    </row>
    <row r="11" spans="1:17" x14ac:dyDescent="0.2">
      <c r="A11" s="23">
        <v>2</v>
      </c>
      <c r="B11" s="24" t="s">
        <v>24</v>
      </c>
      <c r="C11" s="25" t="s">
        <v>22</v>
      </c>
      <c r="D11" s="26">
        <v>614</v>
      </c>
      <c r="E11" s="26">
        <v>614</v>
      </c>
      <c r="F11" s="27">
        <v>1695.43</v>
      </c>
      <c r="G11" s="27">
        <v>1059.99</v>
      </c>
      <c r="H11" s="28">
        <f t="shared" si="0"/>
        <v>635.44000000000005</v>
      </c>
      <c r="I11" s="29">
        <f t="shared" si="1"/>
        <v>0.37479577452327728</v>
      </c>
      <c r="J11" s="25" t="s">
        <v>23</v>
      </c>
      <c r="K11" s="25" t="s">
        <v>23</v>
      </c>
      <c r="L11" s="25" t="s">
        <v>23</v>
      </c>
      <c r="M11" s="30">
        <v>0.37480000000000002</v>
      </c>
      <c r="O11" s="31"/>
    </row>
    <row r="12" spans="1:17" x14ac:dyDescent="0.2">
      <c r="A12" s="23">
        <v>3</v>
      </c>
      <c r="B12" s="24" t="s">
        <v>25</v>
      </c>
      <c r="C12" s="25" t="s">
        <v>22</v>
      </c>
      <c r="D12" s="26">
        <v>289</v>
      </c>
      <c r="E12" s="26">
        <v>289</v>
      </c>
      <c r="F12" s="27">
        <v>913.68</v>
      </c>
      <c r="G12" s="27">
        <v>594.86</v>
      </c>
      <c r="H12" s="28">
        <f t="shared" si="0"/>
        <v>318.81999999999994</v>
      </c>
      <c r="I12" s="29">
        <f t="shared" si="1"/>
        <v>0.34894054811312492</v>
      </c>
      <c r="J12" s="25" t="s">
        <v>23</v>
      </c>
      <c r="K12" s="25" t="s">
        <v>23</v>
      </c>
      <c r="L12" s="25" t="s">
        <v>23</v>
      </c>
      <c r="M12" s="30">
        <v>0.3886</v>
      </c>
      <c r="Q12" s="31"/>
    </row>
    <row r="13" spans="1:17" x14ac:dyDescent="0.2">
      <c r="A13" s="23">
        <v>4</v>
      </c>
      <c r="B13" s="24" t="s">
        <v>26</v>
      </c>
      <c r="C13" s="25" t="s">
        <v>22</v>
      </c>
      <c r="D13" s="26">
        <v>644</v>
      </c>
      <c r="E13" s="26">
        <v>644</v>
      </c>
      <c r="F13" s="27">
        <v>1392.67</v>
      </c>
      <c r="G13" s="27">
        <v>1045.4100000000001</v>
      </c>
      <c r="H13" s="28">
        <f t="shared" si="0"/>
        <v>347.26</v>
      </c>
      <c r="I13" s="29">
        <f t="shared" si="1"/>
        <v>0.24934837398665871</v>
      </c>
      <c r="J13" s="25" t="s">
        <v>23</v>
      </c>
      <c r="K13" s="25" t="s">
        <v>23</v>
      </c>
      <c r="L13" s="25" t="s">
        <v>23</v>
      </c>
      <c r="M13" s="30">
        <v>0.24929999999999999</v>
      </c>
      <c r="Q13" s="32"/>
    </row>
    <row r="14" spans="1:17" x14ac:dyDescent="0.2">
      <c r="A14" s="23">
        <v>5</v>
      </c>
      <c r="B14" s="24" t="s">
        <v>27</v>
      </c>
      <c r="C14" s="25" t="s">
        <v>22</v>
      </c>
      <c r="D14" s="26">
        <v>508</v>
      </c>
      <c r="E14" s="26">
        <v>508</v>
      </c>
      <c r="F14" s="27">
        <v>1023.11</v>
      </c>
      <c r="G14" s="27">
        <v>751.61</v>
      </c>
      <c r="H14" s="28">
        <f t="shared" si="0"/>
        <v>271.5</v>
      </c>
      <c r="I14" s="29">
        <f t="shared" si="1"/>
        <v>0.2653673603033887</v>
      </c>
      <c r="J14" s="25" t="s">
        <v>23</v>
      </c>
      <c r="K14" s="25" t="s">
        <v>23</v>
      </c>
      <c r="L14" s="25" t="s">
        <v>23</v>
      </c>
      <c r="M14" s="30">
        <v>0.26540000000000002</v>
      </c>
      <c r="Q14" s="32"/>
    </row>
    <row r="15" spans="1:17" x14ac:dyDescent="0.2">
      <c r="A15" s="23">
        <v>6</v>
      </c>
      <c r="B15" s="24" t="s">
        <v>28</v>
      </c>
      <c r="C15" s="25" t="s">
        <v>22</v>
      </c>
      <c r="D15" s="26">
        <v>1018</v>
      </c>
      <c r="E15" s="26">
        <v>1018</v>
      </c>
      <c r="F15" s="27">
        <v>5150.96</v>
      </c>
      <c r="G15" s="27">
        <v>4740.29</v>
      </c>
      <c r="H15" s="28">
        <f t="shared" si="0"/>
        <v>410.67000000000007</v>
      </c>
      <c r="I15" s="29">
        <f t="shared" si="1"/>
        <v>7.9726885862052913E-2</v>
      </c>
      <c r="J15" s="25" t="s">
        <v>23</v>
      </c>
      <c r="K15" s="25" t="s">
        <v>23</v>
      </c>
      <c r="L15" s="25" t="s">
        <v>23</v>
      </c>
      <c r="M15" s="30">
        <v>0.14449999999999999</v>
      </c>
      <c r="O15" s="31"/>
    </row>
    <row r="16" spans="1:17" x14ac:dyDescent="0.2">
      <c r="A16" s="23">
        <v>7</v>
      </c>
      <c r="B16" s="24" t="s">
        <v>29</v>
      </c>
      <c r="C16" s="25" t="s">
        <v>22</v>
      </c>
      <c r="D16" s="26">
        <v>1839</v>
      </c>
      <c r="E16" s="26">
        <v>1839</v>
      </c>
      <c r="F16" s="27">
        <v>5128.72</v>
      </c>
      <c r="G16" s="27">
        <v>4208.6099999999997</v>
      </c>
      <c r="H16" s="28">
        <f t="shared" si="0"/>
        <v>920.11000000000058</v>
      </c>
      <c r="I16" s="29">
        <f t="shared" si="1"/>
        <v>0.17940343789483545</v>
      </c>
      <c r="J16" s="25" t="s">
        <v>23</v>
      </c>
      <c r="K16" s="25" t="s">
        <v>23</v>
      </c>
      <c r="L16" s="25" t="s">
        <v>23</v>
      </c>
      <c r="M16" s="30">
        <v>0.1794</v>
      </c>
      <c r="O16" s="31"/>
    </row>
    <row r="17" spans="1:15" x14ac:dyDescent="0.2">
      <c r="A17" s="23">
        <v>8</v>
      </c>
      <c r="B17" s="24" t="s">
        <v>30</v>
      </c>
      <c r="C17" s="25" t="s">
        <v>22</v>
      </c>
      <c r="D17" s="26">
        <v>626</v>
      </c>
      <c r="E17" s="26">
        <v>626</v>
      </c>
      <c r="F17" s="27">
        <v>1345.4</v>
      </c>
      <c r="G17" s="27">
        <v>1079.0999999999999</v>
      </c>
      <c r="H17" s="28">
        <f t="shared" si="0"/>
        <v>266.30000000000018</v>
      </c>
      <c r="I17" s="29">
        <f t="shared" si="1"/>
        <v>0.1979337000148656</v>
      </c>
      <c r="J17" s="25" t="s">
        <v>23</v>
      </c>
      <c r="K17" s="25" t="s">
        <v>23</v>
      </c>
      <c r="L17" s="25" t="s">
        <v>23</v>
      </c>
      <c r="M17" s="30">
        <v>0.19789999999999999</v>
      </c>
      <c r="O17" s="31"/>
    </row>
    <row r="18" spans="1:15" x14ac:dyDescent="0.2">
      <c r="A18" s="23">
        <v>9</v>
      </c>
      <c r="B18" s="24" t="s">
        <v>31</v>
      </c>
      <c r="C18" s="25" t="s">
        <v>22</v>
      </c>
      <c r="D18" s="26">
        <v>563</v>
      </c>
      <c r="E18" s="26">
        <v>563</v>
      </c>
      <c r="F18" s="27">
        <v>1219.0899999999999</v>
      </c>
      <c r="G18" s="27">
        <v>950.76</v>
      </c>
      <c r="H18" s="28">
        <f t="shared" si="0"/>
        <v>268.32999999999993</v>
      </c>
      <c r="I18" s="29">
        <f t="shared" si="1"/>
        <v>0.22010680097449734</v>
      </c>
      <c r="J18" s="25" t="s">
        <v>23</v>
      </c>
      <c r="K18" s="25" t="s">
        <v>23</v>
      </c>
      <c r="L18" s="25" t="s">
        <v>23</v>
      </c>
      <c r="M18" s="30">
        <v>0.22009999999999999</v>
      </c>
      <c r="O18" s="31"/>
    </row>
    <row r="19" spans="1:15" x14ac:dyDescent="0.2">
      <c r="A19" s="23">
        <v>10</v>
      </c>
      <c r="B19" s="24" t="s">
        <v>32</v>
      </c>
      <c r="C19" s="25" t="s">
        <v>22</v>
      </c>
      <c r="D19" s="26">
        <v>478</v>
      </c>
      <c r="E19" s="26">
        <v>478</v>
      </c>
      <c r="F19" s="27">
        <v>1201.1400000000001</v>
      </c>
      <c r="G19" s="27">
        <v>1008.32</v>
      </c>
      <c r="H19" s="28">
        <f t="shared" si="0"/>
        <v>192.82000000000005</v>
      </c>
      <c r="I19" s="29">
        <f t="shared" si="1"/>
        <v>0.1605308290457399</v>
      </c>
      <c r="J19" s="25" t="s">
        <v>23</v>
      </c>
      <c r="K19" s="25" t="s">
        <v>23</v>
      </c>
      <c r="L19" s="25" t="s">
        <v>23</v>
      </c>
      <c r="M19" s="30">
        <v>0.1605</v>
      </c>
      <c r="O19" s="31"/>
    </row>
    <row r="20" spans="1:15" x14ac:dyDescent="0.2">
      <c r="A20" s="23">
        <v>11</v>
      </c>
      <c r="B20" s="24" t="s">
        <v>33</v>
      </c>
      <c r="C20" s="25" t="s">
        <v>22</v>
      </c>
      <c r="D20" s="26">
        <v>429</v>
      </c>
      <c r="E20" s="26">
        <v>429</v>
      </c>
      <c r="F20" s="27">
        <v>1033.47</v>
      </c>
      <c r="G20" s="27">
        <v>873.22</v>
      </c>
      <c r="H20" s="28">
        <f t="shared" si="0"/>
        <v>160.25</v>
      </c>
      <c r="I20" s="29">
        <f t="shared" si="1"/>
        <v>0.15506013720765963</v>
      </c>
      <c r="J20" s="25" t="s">
        <v>23</v>
      </c>
      <c r="K20" s="25" t="s">
        <v>23</v>
      </c>
      <c r="L20" s="25" t="s">
        <v>23</v>
      </c>
      <c r="M20" s="30">
        <v>0.15509999999999999</v>
      </c>
      <c r="O20" s="31"/>
    </row>
    <row r="21" spans="1:15" x14ac:dyDescent="0.2">
      <c r="A21" s="23">
        <v>12</v>
      </c>
      <c r="B21" s="24" t="s">
        <v>34</v>
      </c>
      <c r="C21" s="25" t="s">
        <v>22</v>
      </c>
      <c r="D21" s="26">
        <v>529</v>
      </c>
      <c r="E21" s="26">
        <v>529</v>
      </c>
      <c r="F21" s="27">
        <v>981.18</v>
      </c>
      <c r="G21" s="27">
        <v>826.73</v>
      </c>
      <c r="H21" s="28">
        <f t="shared" si="0"/>
        <v>154.44999999999993</v>
      </c>
      <c r="I21" s="29">
        <f t="shared" si="1"/>
        <v>0.15741250331233814</v>
      </c>
      <c r="J21" s="25" t="s">
        <v>23</v>
      </c>
      <c r="K21" s="25" t="s">
        <v>23</v>
      </c>
      <c r="L21" s="25" t="s">
        <v>23</v>
      </c>
      <c r="M21" s="30">
        <v>0.15740000000000001</v>
      </c>
      <c r="O21" s="31"/>
    </row>
    <row r="22" spans="1:15" x14ac:dyDescent="0.2">
      <c r="A22" s="23">
        <v>13</v>
      </c>
      <c r="B22" s="24" t="s">
        <v>35</v>
      </c>
      <c r="C22" s="25" t="s">
        <v>22</v>
      </c>
      <c r="D22" s="26">
        <v>485</v>
      </c>
      <c r="E22" s="26">
        <v>485</v>
      </c>
      <c r="F22" s="27">
        <v>933.08</v>
      </c>
      <c r="G22" s="27">
        <v>804.05</v>
      </c>
      <c r="H22" s="28">
        <f t="shared" si="0"/>
        <v>129.03000000000009</v>
      </c>
      <c r="I22" s="29">
        <f t="shared" si="1"/>
        <v>0.13828396278990021</v>
      </c>
      <c r="J22" s="25" t="s">
        <v>23</v>
      </c>
      <c r="K22" s="25" t="s">
        <v>23</v>
      </c>
      <c r="L22" s="25" t="s">
        <v>23</v>
      </c>
      <c r="M22" s="30">
        <v>0.13830000000000001</v>
      </c>
      <c r="O22" s="31"/>
    </row>
    <row r="23" spans="1:15" x14ac:dyDescent="0.2">
      <c r="A23" s="23">
        <v>14</v>
      </c>
      <c r="B23" s="33" t="s">
        <v>36</v>
      </c>
      <c r="C23" s="34"/>
      <c r="D23" s="35">
        <f>SUM(D10:D22)</f>
        <v>9519</v>
      </c>
      <c r="E23" s="35">
        <f>SUM(E10:E22)</f>
        <v>9519</v>
      </c>
      <c r="F23" s="36">
        <f>SUM(F10:F22)</f>
        <v>30416.060000000005</v>
      </c>
      <c r="G23" s="36">
        <f>SUM(G10:G22)</f>
        <v>25053.69</v>
      </c>
      <c r="H23" s="37">
        <f>F23-G23</f>
        <v>5362.3700000000063</v>
      </c>
      <c r="I23" s="38">
        <f>H23/F23</f>
        <v>0.17630061224234847</v>
      </c>
      <c r="J23" s="34" t="s">
        <v>23</v>
      </c>
      <c r="K23" s="34" t="s">
        <v>23</v>
      </c>
      <c r="L23" s="34" t="s">
        <v>23</v>
      </c>
      <c r="M23" s="39">
        <v>0.17630000000000001</v>
      </c>
      <c r="O23" s="31"/>
    </row>
    <row r="24" spans="1:15" x14ac:dyDescent="0.2">
      <c r="A24" s="23">
        <v>15</v>
      </c>
      <c r="B24" s="24" t="s">
        <v>37</v>
      </c>
      <c r="C24" s="25"/>
      <c r="D24" s="26"/>
      <c r="E24" s="26"/>
      <c r="F24" s="40">
        <v>1480.42</v>
      </c>
      <c r="G24" s="40">
        <v>1480.42</v>
      </c>
      <c r="H24" s="41">
        <f t="shared" si="0"/>
        <v>0</v>
      </c>
      <c r="I24" s="42">
        <f t="shared" si="1"/>
        <v>0</v>
      </c>
      <c r="J24" s="25" t="s">
        <v>23</v>
      </c>
      <c r="K24" s="25" t="s">
        <v>23</v>
      </c>
      <c r="L24" s="25" t="s">
        <v>23</v>
      </c>
      <c r="M24" s="43"/>
      <c r="O24" s="31"/>
    </row>
    <row r="25" spans="1:15" x14ac:dyDescent="0.2">
      <c r="A25" s="23">
        <v>16</v>
      </c>
      <c r="B25" s="24" t="s">
        <v>38</v>
      </c>
      <c r="C25" s="25"/>
      <c r="D25" s="26"/>
      <c r="E25" s="26"/>
      <c r="F25" s="44"/>
      <c r="G25" s="44"/>
      <c r="H25" s="45"/>
      <c r="I25" s="46"/>
      <c r="J25" s="25" t="s">
        <v>23</v>
      </c>
      <c r="K25" s="25" t="s">
        <v>23</v>
      </c>
      <c r="L25" s="25" t="s">
        <v>23</v>
      </c>
      <c r="M25" s="47"/>
      <c r="O25" s="31"/>
    </row>
    <row r="26" spans="1:15" ht="17" thickBot="1" x14ac:dyDescent="0.25">
      <c r="A26" s="48">
        <v>17</v>
      </c>
      <c r="B26" s="49" t="s">
        <v>39</v>
      </c>
      <c r="C26" s="50"/>
      <c r="D26" s="51">
        <f>SUM(D23:D25)</f>
        <v>9519</v>
      </c>
      <c r="E26" s="51">
        <f>SUM(E23:E25)</f>
        <v>9519</v>
      </c>
      <c r="F26" s="52">
        <f>SUM(F23:F25)</f>
        <v>31896.480000000003</v>
      </c>
      <c r="G26" s="52">
        <f>SUM(G23:G25)</f>
        <v>26534.11</v>
      </c>
      <c r="H26" s="53">
        <f t="shared" si="0"/>
        <v>5362.3700000000026</v>
      </c>
      <c r="I26" s="54">
        <f t="shared" si="1"/>
        <v>0.16811792398408859</v>
      </c>
      <c r="J26" s="50" t="s">
        <v>23</v>
      </c>
      <c r="K26" s="50" t="s">
        <v>23</v>
      </c>
      <c r="L26" s="50" t="s">
        <v>23</v>
      </c>
      <c r="M26" s="55">
        <v>0.1681</v>
      </c>
      <c r="O26" s="31"/>
    </row>
    <row r="27" spans="1:15" x14ac:dyDescent="0.2">
      <c r="A27" s="1" t="s">
        <v>40</v>
      </c>
      <c r="H27" s="31"/>
    </row>
    <row r="29" spans="1:15" x14ac:dyDescent="0.2">
      <c r="K29" s="56">
        <v>257483401</v>
      </c>
      <c r="L29" s="1">
        <f>K29/10^7</f>
        <v>25.7483401</v>
      </c>
    </row>
  </sheetData>
  <mergeCells count="9">
    <mergeCell ref="A2:M2"/>
    <mergeCell ref="A4:M4"/>
    <mergeCell ref="A5:C5"/>
    <mergeCell ref="A6:C6"/>
    <mergeCell ref="F24:F25"/>
    <mergeCell ref="G24:G25"/>
    <mergeCell ref="H24:H25"/>
    <mergeCell ref="I24:I25"/>
    <mergeCell ref="M24:M25"/>
  </mergeCells>
  <pageMargins left="0.74803149606299202" right="0.74803149606299202" top="0.98425196850393704" bottom="0.98425196850393704" header="0.511811023622047" footer="0.511811023622047"/>
  <pageSetup paperSize="8" scale="76" fitToWidth="2" fitToHeight="4" orientation="landscape" r:id="rId1"/>
  <headerFooter alignWithMargins="0">
    <oddHeader>&amp;C&amp;A</oddHeader>
  </headerFooter>
  <rowBreaks count="2" manualBreakCount="2">
    <brk id="51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F7.1</vt:lpstr>
      <vt:lpstr>F7.1!Print_Area</vt:lpstr>
      <vt:lpstr>F7.1!Print_Titles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2025-07-03T12:20:23Z</dcterms:created>
  <dcterms:modified xsi:type="dcterms:W3CDTF">2025-07-03T12:20:34Z</dcterms:modified>
</cp:coreProperties>
</file>